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Respons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20" i="1"/>
  <c r="B19" i="1"/>
  <c r="B18" i="1"/>
  <c r="B15" i="1"/>
  <c r="B12" i="1"/>
  <c r="B9" i="1"/>
  <c r="B8" i="1"/>
  <c r="B7" i="1"/>
  <c r="B4" i="1"/>
  <c r="B3" i="1"/>
  <c r="B2" i="1"/>
</calcChain>
</file>

<file path=xl/sharedStrings.xml><?xml version="1.0" encoding="utf-8"?>
<sst xmlns="http://schemas.openxmlformats.org/spreadsheetml/2006/main" count="17" uniqueCount="16">
  <si>
    <t>Stock Valuation</t>
  </si>
  <si>
    <t>Percentage Total Return</t>
  </si>
  <si>
    <t>Capital Gains Yield</t>
  </si>
  <si>
    <t>Dividend Yield</t>
  </si>
  <si>
    <t>Total Return</t>
  </si>
  <si>
    <t>4% Dividend Payment</t>
  </si>
  <si>
    <t>Capital gains</t>
  </si>
  <si>
    <t>Total Returns</t>
  </si>
  <si>
    <t>CAPM</t>
  </si>
  <si>
    <t>Expected Rate of Return</t>
  </si>
  <si>
    <t>WACC</t>
  </si>
  <si>
    <t>Flotation Costs</t>
  </si>
  <si>
    <t>Weight of debt</t>
  </si>
  <si>
    <t>Weight of Equity</t>
  </si>
  <si>
    <t>Flotation costs</t>
  </si>
  <si>
    <t>Initial Cost of the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</si>
</sst>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2" applyFont="1"/>
    <xf numFmtId="9" fontId="0" fillId="0" borderId="0" xfId="2" applyNumberFormat="1" applyFont="1"/>
    <xf numFmtId="0" fontId="2" fillId="0" borderId="0" xfId="0" applyFont="1"/>
    <xf numFmtId="44" fontId="0" fillId="0" borderId="0" xfId="1" applyFont="1"/>
    <xf numFmtId="44" fontId="2" fillId="0" borderId="0" xfId="0" applyNumberFormat="1" applyFont="1"/>
    <xf numFmtId="0" fontId="0" fillId="0" borderId="1" xfId="0" applyBorder="1"/>
    <xf numFmtId="44" fontId="0" fillId="0" borderId="1" xfId="1" applyFont="1" applyBorder="1"/>
    <xf numFmtId="10" fontId="0" fillId="0" borderId="0" xfId="2" applyNumberFormat="1" applyFont="1"/>
    <xf numFmtId="10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0" sqref="G10"/>
    </sheetView>
  </sheetViews>
  <sheetFormatPr defaultRowHeight="15" x14ac:dyDescent="0.25"/>
  <cols>
    <col min="1" max="1" width="22.7109375" bestFit="1" customWidth="1"/>
    <col min="2" max="2" width="16.28515625" bestFit="1" customWidth="1"/>
  </cols>
  <sheetData>
    <row r="1" spans="1:2" x14ac:dyDescent="0.25">
      <c r="A1" s="3" t="s">
        <v>0</v>
      </c>
    </row>
    <row r="2" spans="1:2" x14ac:dyDescent="0.25">
      <c r="A2" t="s">
        <v>1</v>
      </c>
      <c r="B2" s="2">
        <f>((125-100)+2)/100</f>
        <v>0.27</v>
      </c>
    </row>
    <row r="3" spans="1:2" x14ac:dyDescent="0.25">
      <c r="A3" t="s">
        <v>2</v>
      </c>
      <c r="B3" s="1">
        <f>(125-100)/100</f>
        <v>0.25</v>
      </c>
    </row>
    <row r="4" spans="1:2" x14ac:dyDescent="0.25">
      <c r="A4" t="s">
        <v>3</v>
      </c>
      <c r="B4" s="1">
        <f>2/100</f>
        <v>0.02</v>
      </c>
    </row>
    <row r="6" spans="1:2" x14ac:dyDescent="0.25">
      <c r="A6" s="3" t="s">
        <v>4</v>
      </c>
    </row>
    <row r="7" spans="1:2" x14ac:dyDescent="0.25">
      <c r="A7" t="s">
        <v>5</v>
      </c>
      <c r="B7" s="4">
        <f>4/100*100</f>
        <v>4</v>
      </c>
    </row>
    <row r="8" spans="1:2" x14ac:dyDescent="0.25">
      <c r="A8" s="6" t="s">
        <v>6</v>
      </c>
      <c r="B8" s="7">
        <f>125-100</f>
        <v>25</v>
      </c>
    </row>
    <row r="9" spans="1:2" x14ac:dyDescent="0.25">
      <c r="A9" s="3" t="s">
        <v>7</v>
      </c>
      <c r="B9" s="5">
        <f>B7+B8</f>
        <v>29</v>
      </c>
    </row>
    <row r="11" spans="1:2" x14ac:dyDescent="0.25">
      <c r="A11" s="3" t="s">
        <v>8</v>
      </c>
    </row>
    <row r="12" spans="1:2" x14ac:dyDescent="0.25">
      <c r="A12" t="s">
        <v>9</v>
      </c>
      <c r="B12" s="8">
        <f>0.05+1.2*(0.12-0.05)</f>
        <v>0.13400000000000001</v>
      </c>
    </row>
    <row r="14" spans="1:2" x14ac:dyDescent="0.25">
      <c r="A14" s="3" t="s">
        <v>10</v>
      </c>
    </row>
    <row r="15" spans="1:2" x14ac:dyDescent="0.25">
      <c r="A15" t="s">
        <v>10</v>
      </c>
      <c r="B15" s="8">
        <f>(0.12*0.8)+(0.07*0.2)*(1-0.3)</f>
        <v>0.10580000000000001</v>
      </c>
    </row>
    <row r="17" spans="1:3" x14ac:dyDescent="0.25">
      <c r="A17" s="3" t="s">
        <v>11</v>
      </c>
    </row>
    <row r="18" spans="1:3" x14ac:dyDescent="0.25">
      <c r="A18" t="s">
        <v>12</v>
      </c>
      <c r="B18" s="8">
        <f>0.75/(1+0.75)</f>
        <v>0.42857142857142855</v>
      </c>
    </row>
    <row r="19" spans="1:3" x14ac:dyDescent="0.25">
      <c r="A19" t="s">
        <v>13</v>
      </c>
      <c r="B19" s="8">
        <f>1/(1+0.75)</f>
        <v>0.5714285714285714</v>
      </c>
      <c r="C19" s="9"/>
    </row>
    <row r="20" spans="1:3" x14ac:dyDescent="0.25">
      <c r="A20" s="6" t="s">
        <v>14</v>
      </c>
      <c r="B20" s="7">
        <f>(B18*0.04*125000000)+(B19*0.1*125000000)</f>
        <v>9285714.2857142854</v>
      </c>
    </row>
    <row r="21" spans="1:3" x14ac:dyDescent="0.25">
      <c r="A21" s="3" t="s">
        <v>15</v>
      </c>
      <c r="B21" s="5">
        <f>125000000+B20</f>
        <v>134285714.2857143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2018-12-04T23:03:23Z</dcterms:created>
  <dcterms:modified xsi:type="dcterms:W3CDTF">2018-12-04T23:09:45Z</dcterms:modified>
</cp:coreProperties>
</file>